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<sst xmlns="http://schemas.openxmlformats.org/spreadsheetml/2006/main" count="280" uniqueCount="212">
  <si>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</si>
  <si>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</si>
  <si>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</si>
  <si>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</si>
  <si>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</si>
  <si>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</si>
  <si>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</si>
  <si>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</si>
  <si>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</si>
  <si>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</si>
  <si>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</si>
  <si>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</si>
  <si>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</si>
  <si>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</si>
  <si>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</si>
  <si>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</si>
  <si>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</si>
  <si>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</si>
  <si>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</si>
  <si>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</si>
  <si>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</si>
  <si>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</si>
  <si>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</si>
  <si>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</si>
  <si>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</si>
  <si>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</si>
  <si>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</si>
  <si>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</si>
  <si>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</si>
  <si>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</si>
  <si>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</si>
  <si>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</si>
  <si>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</si>
  <si>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</si>
  <si>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</si>
  <si>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</si>
  <si>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</si>
  <si>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</si>
  <si>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</si>
  <si>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</si>
  <si>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</si>
  <si>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</si>
  <si>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</si>
  <si>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</si>
  <si>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</si>
  <si>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</si>
  <si>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</si>
  <si>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</si>
  <si>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</si>
  <si>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</si>
  <si>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</si>
  <si>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</si>
  <si>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</si>
  <si>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</si>
  <si>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</si>
  <si>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</si>
  <si>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</si>
  <si>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</si>
  <si>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</si>
  <si>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</si>
  <si>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</si>
  <si>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</si>
  <si>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</si>
  <si>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</si>
  <si>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</si>
  <si>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</si>
  <si>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</si>
  <si>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</si>
  <si>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</si>
  <si>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</si>
  <si>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</si>
  <si>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</si>
  <si>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</si>
  <si>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</si>
  <si>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</si>
  <si>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</si>
  <si>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</si>
  <si>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</si>
  <si>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</si>
  <si>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</si>
  <si>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</si>
  <si>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</si>
  <si>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</si>
  <si>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</si>
  <si>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</si>
  <si>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</si>
  <si>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</si>
  <si>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</si>
  <si>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</si>
  <si>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</si>
  <si>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</si>
  <si>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</si>
  <si>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</si>
  <si>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</si>
  <si>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</si>
  <si>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</si>
  <si>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</si>
  <si>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</si>
  <si>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</si>
  <si>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</si>
  <si>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</si>
  <si>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</si>
  <si>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</si>
  <si>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</si>
  <si>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</si>
  <si>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</si>
  <si>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</si>
  <si>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</si>
  <si>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</si>
  <si>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</si>
  <si>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</si>
  <si>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</si>
  <si>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</si>
  <si>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</si>
  <si>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</si>
  <si>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</si>
  <si>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</si>
  <si>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</si>
  <si>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</si>
  <si>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</si>
  <si>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</si>
  <si>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</si>
  <si>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</si>
  <si>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</si>
  <si>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</si>
  <si>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</si>
  <si>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</si>
  <si>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</si>
  <si>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</si>
  <si>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</si>
  <si>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</si>
  <si>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</si>
  <si>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</si>
  <si>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</si>
  <si>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</si>
  <si>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</si>
  <si>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</si>
  <si>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</si>
  <si>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</si>
  <si>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</si>
  <si>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</si>
  <si>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</si>
  <si>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</si>
  <si>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</si>
  <si>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</si>
  <si>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</si>
  <si>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</si>
  <si>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</si>
  <si>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</si>
  <si>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</si>
  <si>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</si>
  <si>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</si>
  <si>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</si>
  <si>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</si>
  <si>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</si>
  <si>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</si>
  <si>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</si>
  <si>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</si>
  <si>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</si>
  <si>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</si>
  <si>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</si>
  <si>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</si>
  <si>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</si>
  <si>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</si>
  <si>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</si>
  <si>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</si>
  <si>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</si>
  <si>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</si>
  <si>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</si>
  <si>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</si>
  <si>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</si>
  <si>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</si>
  <si>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</si>
  <si>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</si>
  <si>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</si>
  <si>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</si>
  <si>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</si>
  <si>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</si>
  <si>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</si>
  <si>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</si>
  <si>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</si>
  <si>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</si>
  <si>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</si>
  <si>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</si>
  <si>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</si>
  <si>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</si>
  <si>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</si>
  <si>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</si>
  <si>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</si>
  <si>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</si>
  <si>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</si>
  <si>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</si>
  <si>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</si>
  <si>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</si>
  <si>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</si>
  <si>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</si>
  <si>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</si>
  <si>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</si>
  <si>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</si>
  <si>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</si>
  <si>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</si>
  <si>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</si>
  <si>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Коростишівський районний суд Житомирської області</t>
  </si>
  <si>
    <t>12501.м.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</si>
  <si>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</si>
  <si>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</si>
  <si>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</si>
  <si>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</si>
  <si>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5-34-89</t>
  </si>
  <si>
    <t>(04130) 5-09-75</t>
  </si>
  <si>
    <t>inbox@ks.zt.court.gov.ua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</si>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</sst>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&amp;LB703913E&amp;C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285</v>
      </c>
      <c r="F6" s="90">
        <v>116</v>
      </c>
      <c r="G6" s="90">
        <v>4</v>
      </c>
      <c r="H6" s="90">
        <v>97</v>
      </c>
      <c r="I6" s="90" t="s">
        <v>172</v>
      </c>
      <c r="J6" s="90">
        <v>188</v>
      </c>
      <c r="K6" s="91">
        <v>66</v>
      </c>
      <c r="L6" s="101">
        <f>E6-F6</f>
        <v>169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446</v>
      </c>
      <c r="F7" s="90">
        <v>430</v>
      </c>
      <c r="G7" s="90"/>
      <c r="H7" s="90">
        <v>424</v>
      </c>
      <c r="I7" s="90">
        <v>331</v>
      </c>
      <c r="J7" s="90">
        <v>22</v>
      </c>
      <c r="K7" s="91"/>
      <c r="L7" s="101">
        <f>E7-F7</f>
        <v>16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47</v>
      </c>
      <c r="F9" s="90">
        <v>41</v>
      </c>
      <c r="G9" s="90"/>
      <c r="H9" s="90">
        <v>32</v>
      </c>
      <c r="I9" s="90">
        <v>20</v>
      </c>
      <c r="J9" s="90">
        <v>15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10</v>
      </c>
      <c r="F10" s="90">
        <v>7</v>
      </c>
      <c r="G10" s="90">
        <v>2</v>
      </c>
      <c r="H10" s="90">
        <v>6</v>
      </c>
      <c r="I10" s="90"/>
      <c r="J10" s="90">
        <v>4</v>
      </c>
      <c r="K10" s="91"/>
      <c r="L10" s="101">
        <f>E10-F10</f>
        <v>3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31</v>
      </c>
      <c r="F12" s="90">
        <v>25</v>
      </c>
      <c r="G12" s="90"/>
      <c r="H12" s="90">
        <v>30</v>
      </c>
      <c r="I12" s="90">
        <v>23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820</v>
      </c>
      <c r="F15" s="104">
        <f>SUM(F6:F14)</f>
        <v>619</v>
      </c>
      <c r="G15" s="104">
        <f>SUM(G6:G14)</f>
        <v>6</v>
      </c>
      <c r="H15" s="104">
        <f>SUM(H6:H14)</f>
        <v>589</v>
      </c>
      <c r="I15" s="104">
        <f>SUM(I6:I14)</f>
        <v>374</v>
      </c>
      <c r="J15" s="104">
        <f>SUM(J6:J14)</f>
        <v>231</v>
      </c>
      <c r="K15" s="104">
        <f>SUM(K6:K14)</f>
        <v>66</v>
      </c>
      <c r="L15" s="101">
        <f>E15-F15</f>
        <v>201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</v>
      </c>
      <c r="F16" s="92">
        <v>14</v>
      </c>
      <c r="G16" s="92"/>
      <c r="H16" s="92">
        <v>6</v>
      </c>
      <c r="I16" s="92">
        <v>5</v>
      </c>
      <c r="J16" s="92">
        <v>9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</v>
      </c>
      <c r="F17" s="92">
        <v>6</v>
      </c>
      <c r="G17" s="92">
        <v>1</v>
      </c>
      <c r="H17" s="92">
        <v>15</v>
      </c>
      <c r="I17" s="92">
        <v>11</v>
      </c>
      <c r="J17" s="92">
        <v>1</v>
      </c>
      <c r="K17" s="91"/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>
        <v>1</v>
      </c>
      <c r="H20" s="91"/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28</v>
      </c>
      <c r="F24" s="91">
        <v>17</v>
      </c>
      <c r="G24" s="91">
        <v>2</v>
      </c>
      <c r="H24" s="91">
        <v>17</v>
      </c>
      <c r="I24" s="91">
        <v>11</v>
      </c>
      <c r="J24" s="91">
        <v>11</v>
      </c>
      <c r="K24" s="91"/>
      <c r="L24" s="101">
        <f>E24-F24</f>
        <v>11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33</v>
      </c>
      <c r="F25" s="91">
        <v>29</v>
      </c>
      <c r="G25" s="91"/>
      <c r="H25" s="91">
        <v>28</v>
      </c>
      <c r="I25" s="91">
        <v>15</v>
      </c>
      <c r="J25" s="91">
        <v>5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282</v>
      </c>
      <c r="F27" s="91">
        <v>241</v>
      </c>
      <c r="G27" s="91">
        <v>2</v>
      </c>
      <c r="H27" s="91">
        <v>220</v>
      </c>
      <c r="I27" s="91">
        <v>195</v>
      </c>
      <c r="J27" s="91">
        <v>62</v>
      </c>
      <c r="K27" s="91"/>
      <c r="L27" s="101">
        <f>E27-F27</f>
        <v>41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425</v>
      </c>
      <c r="F28" s="91">
        <v>205</v>
      </c>
      <c r="G28" s="91">
        <v>5</v>
      </c>
      <c r="H28" s="91">
        <v>228</v>
      </c>
      <c r="I28" s="91">
        <v>174</v>
      </c>
      <c r="J28" s="91">
        <v>197</v>
      </c>
      <c r="K28" s="91">
        <v>12</v>
      </c>
      <c r="L28" s="101">
        <f>E28-F28</f>
        <v>220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33</v>
      </c>
      <c r="F29" s="91">
        <v>32</v>
      </c>
      <c r="G29" s="91"/>
      <c r="H29" s="91">
        <v>30</v>
      </c>
      <c r="I29" s="91">
        <v>23</v>
      </c>
      <c r="J29" s="91">
        <v>3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27</v>
      </c>
      <c r="F30" s="91">
        <v>23</v>
      </c>
      <c r="G30" s="91"/>
      <c r="H30" s="91">
        <v>14</v>
      </c>
      <c r="I30" s="91">
        <v>12</v>
      </c>
      <c r="J30" s="91">
        <v>13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1</v>
      </c>
      <c r="G31" s="91"/>
      <c r="H31" s="91">
        <v>2</v>
      </c>
      <c r="I31" s="91">
        <v>2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/>
      <c r="I32" s="91"/>
      <c r="J32" s="91">
        <v>2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2</v>
      </c>
      <c r="G35" s="91"/>
      <c r="H35" s="91">
        <v>4</v>
      </c>
      <c r="I35" s="91">
        <v>1</v>
      </c>
      <c r="J35" s="91"/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</v>
      </c>
      <c r="F36" s="91">
        <v>13</v>
      </c>
      <c r="G36" s="91"/>
      <c r="H36" s="91">
        <v>16</v>
      </c>
      <c r="I36" s="91">
        <v>9</v>
      </c>
      <c r="J36" s="91">
        <v>1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611</v>
      </c>
      <c r="F40" s="91">
        <v>368</v>
      </c>
      <c r="G40" s="91">
        <v>5</v>
      </c>
      <c r="H40" s="91">
        <v>327</v>
      </c>
      <c r="I40" s="91">
        <v>213</v>
      </c>
      <c r="J40" s="91">
        <v>284</v>
      </c>
      <c r="K40" s="91">
        <v>13</v>
      </c>
      <c r="L40" s="101">
        <f>E40-F40</f>
        <v>243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464</v>
      </c>
      <c r="F41" s="91">
        <v>438</v>
      </c>
      <c r="G41" s="91"/>
      <c r="H41" s="91">
        <v>410</v>
      </c>
      <c r="I41" s="91" t="s">
        <v>172</v>
      </c>
      <c r="J41" s="91">
        <v>54</v>
      </c>
      <c r="K41" s="91">
        <v>1</v>
      </c>
      <c r="L41" s="101">
        <f>E41-F41</f>
        <v>26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1</v>
      </c>
      <c r="I43" s="91">
        <v>1</v>
      </c>
      <c r="J43" s="91">
        <v>2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/>
      <c r="I44" s="91"/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468</v>
      </c>
      <c r="F45" s="91">
        <f aca="true" t="shared" si="0" ref="F45:K45">F41+F43+F44</f>
        <v>442</v>
      </c>
      <c r="G45" s="91">
        <f t="shared" si="0"/>
        <v>0</v>
      </c>
      <c r="H45" s="91">
        <f t="shared" si="0"/>
        <v>411</v>
      </c>
      <c r="I45" s="91">
        <f>I43+I44</f>
        <v>1</v>
      </c>
      <c r="J45" s="91">
        <f t="shared" si="0"/>
        <v>57</v>
      </c>
      <c r="K45" s="91">
        <f t="shared" si="0"/>
        <v>1</v>
      </c>
      <c r="L45" s="101">
        <f>E45-F45</f>
        <v>26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1927</v>
      </c>
      <c r="F46" s="91">
        <f aca="true" t="shared" si="1" ref="F46:K46">F15+F24+F40+F45</f>
        <v>1446</v>
      </c>
      <c r="G46" s="91">
        <f t="shared" si="1"/>
        <v>13</v>
      </c>
      <c r="H46" s="91">
        <f t="shared" si="1"/>
        <v>1344</v>
      </c>
      <c r="I46" s="91">
        <f t="shared" si="1"/>
        <v>599</v>
      </c>
      <c r="J46" s="91">
        <f t="shared" si="1"/>
        <v>583</v>
      </c>
      <c r="K46" s="91">
        <f t="shared" si="1"/>
        <v>80</v>
      </c>
      <c r="L46" s="101">
        <f>E46-F46</f>
        <v>481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&amp;LB703913E&amp;CФорма № 1-мзс, Підрозділ: Коростишівський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179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296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 alignWithMargins="0">
    <oddFooter>&amp;LB703913E&amp;CФорма № 1-мзс, Підрозділ: Коростишівський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15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245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432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179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135927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248540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524</v>
      </c>
      <c r="F55" s="96">
        <v>47</v>
      </c>
      <c r="G55" s="96">
        <v>14</v>
      </c>
      <c r="H55" s="96">
        <v>1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>
        <v>10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144</v>
      </c>
      <c r="F57" s="96">
        <v>161</v>
      </c>
      <c r="G57" s="96">
        <v>20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409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583</v>
      </c>
      <c r="G62" s="134">
        <v>7965316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270</v>
      </c>
      <c r="G63" s="135">
        <v>7470642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313</v>
      </c>
      <c r="G64" s="135">
        <v>494674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152</v>
      </c>
      <c r="G65" s="136">
        <v>74726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&amp;LB703913E&amp;CФорма № 1-мзс, Підрозділ: Коростишівський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13.722126929674099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28.571428571428573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4.577464788732394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1.7543859649122806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92.9460580912863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268.8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385.4</v>
      </c>
    </row>
    <row r="11" spans="1:4" ht="16.5" customHeight="1">
      <c r="A11" s="226" t="s">
        <v>63</v>
      </c>
      <c r="B11" s="228"/>
      <c r="C11" s="14">
        <v>9</v>
      </c>
      <c r="D11" s="94">
        <v>57</v>
      </c>
    </row>
    <row r="12" spans="1:4" ht="16.5" customHeight="1">
      <c r="A12" s="318" t="s">
        <v>106</v>
      </c>
      <c r="B12" s="318"/>
      <c r="C12" s="14">
        <v>10</v>
      </c>
      <c r="D12" s="94">
        <v>41</v>
      </c>
    </row>
    <row r="13" spans="1:4" ht="16.5" customHeight="1">
      <c r="A13" s="318" t="s">
        <v>31</v>
      </c>
      <c r="B13" s="318"/>
      <c r="C13" s="14">
        <v>11</v>
      </c>
      <c r="D13" s="94">
        <v>104</v>
      </c>
    </row>
    <row r="14" spans="1:4" ht="16.5" customHeight="1">
      <c r="A14" s="318" t="s">
        <v>107</v>
      </c>
      <c r="B14" s="318"/>
      <c r="C14" s="14">
        <v>12</v>
      </c>
      <c r="D14" s="94">
        <v>138</v>
      </c>
    </row>
    <row r="15" spans="1:4" ht="16.5" customHeight="1">
      <c r="A15" s="318" t="s">
        <v>111</v>
      </c>
      <c r="B15" s="318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&amp;LB703913E&amp;CФорма № 1-мзс, Підрозділ: Коростишівський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2020-07-06T11:58:35Z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B703913E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