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<sst xmlns="http://schemas.openxmlformats.org/spreadsheetml/2006/main" count="280" uniqueCount="212">
  <si>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</si>
  <si>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</si>
  <si>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</si>
  <si>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</si>
  <si>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</si>
  <si>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</si>
  <si>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</si>
  <si>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</si>
  <si>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</si>
  <si>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</si>
  <si>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</si>
  <si>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</si>
  <si>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</si>
  <si>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</si>
  <si>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</si>
  <si>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</si>
  <si>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</si>
  <si>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</si>
  <si>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</si>
  <si>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</si>
  <si>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</si>
  <si>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</si>
  <si>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</si>
  <si>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</si>
  <si>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</si>
  <si>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</si>
  <si>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</si>
  <si>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</si>
  <si>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</si>
  <si>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</si>
  <si>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</si>
  <si>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</si>
  <si>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</si>
  <si>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</si>
  <si>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</si>
  <si>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</si>
  <si>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</si>
  <si>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</si>
  <si>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</si>
  <si>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</si>
  <si>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</si>
  <si>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</si>
  <si>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</si>
  <si>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</si>
  <si>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</si>
  <si>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</si>
  <si>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</si>
  <si>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</si>
  <si>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</si>
  <si>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</si>
  <si>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</si>
  <si>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</si>
  <si>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</si>
  <si>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</si>
  <si>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</si>
  <si>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</si>
  <si>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</si>
  <si>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</si>
  <si>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</si>
  <si>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</si>
  <si>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</si>
  <si>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</si>
  <si>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</si>
  <si>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</si>
  <si>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</si>
  <si>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</si>
  <si>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</si>
  <si>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</si>
  <si>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</si>
  <si>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</si>
  <si>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</si>
  <si>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</si>
  <si>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</si>
  <si>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</si>
  <si>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</si>
  <si>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</si>
  <si>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</si>
  <si>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</si>
  <si>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</si>
  <si>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</si>
  <si>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</si>
  <si>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</si>
  <si>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</si>
  <si>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</si>
  <si>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</si>
  <si>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</si>
  <si>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</si>
  <si>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</si>
  <si>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</si>
  <si>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</si>
  <si>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</si>
  <si>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</si>
  <si>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</si>
  <si>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</si>
  <si>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</si>
  <si>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</si>
  <si>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</si>
  <si>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</si>
  <si>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</si>
  <si>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</si>
  <si>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</si>
  <si>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</si>
  <si>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</si>
  <si>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</si>
  <si>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</si>
  <si>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</si>
  <si>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</si>
  <si>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</si>
  <si>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</si>
  <si>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</si>
  <si>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</si>
  <si>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</si>
  <si>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</si>
  <si>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</si>
  <si>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</si>
  <si>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</si>
  <si>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</si>
  <si>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</si>
  <si>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</si>
  <si>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</si>
  <si>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</si>
  <si>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</si>
  <si>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</si>
  <si>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</si>
  <si>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</si>
  <si>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</si>
  <si>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</si>
  <si>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</si>
  <si>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</si>
  <si>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</si>
  <si>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</si>
  <si>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</si>
  <si>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</si>
  <si>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</si>
  <si>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</si>
  <si>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</si>
  <si>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</si>
  <si>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</si>
  <si>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</si>
  <si>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</si>
  <si>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</si>
  <si>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</si>
  <si>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</si>
  <si>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</si>
  <si>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</si>
  <si>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</si>
  <si>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</si>
  <si>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</si>
  <si>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</si>
  <si>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</si>
  <si>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</si>
  <si>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</si>
  <si>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</si>
  <si>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</si>
  <si>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</si>
  <si>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</si>
  <si>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</si>
  <si>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</si>
  <si>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</si>
  <si>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</si>
  <si>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</si>
  <si>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</si>
  <si>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</si>
  <si>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</si>
  <si>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</si>
  <si>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</si>
  <si>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</si>
  <si>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</si>
  <si>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</si>
  <si>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</si>
  <si>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</si>
  <si>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</si>
  <si>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</si>
  <si>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</si>
  <si>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</si>
  <si>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</si>
  <si>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</si>
  <si>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</si>
  <si>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</si>
  <si>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</si>
  <si>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</si>
  <si>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</si>
  <si>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</si>
  <si>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</si>
  <si>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</si>
  <si>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</si>
  <si>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</si>
  <si>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</si>
  <si>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</si>
  <si>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</si>
  <si>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</si>
  <si>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</si>
  <si>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</si>
  <si>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</si>
  <si>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</si>
  <si>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</si>
  <si>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</si>
  <si>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</si>
  <si>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</si>
  <si>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</si>
  <si>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</si>
  <si>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</si>
  <si>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Коростишівський районний суд Житомирської області</t>
  </si>
  <si>
    <t>12505.м.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</si>
  <si>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</si>
  <si>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</si>
  <si>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Т.З. Пасічний</t>
  </si>
  <si>
    <t>О.В. Кириченко</t>
  </si>
  <si>
    <t>(04130) 5-34-89</t>
  </si>
  <si>
    <t>(04130) 5-09-75</t>
  </si>
  <si>
    <t>inbox@ks.zt.court.gov.ua</t>
  </si>
  <si>
    <t>10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</si>
</sst>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&amp;LBA57CE33&amp;C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291</v>
      </c>
      <c r="F6" s="90">
        <v>152</v>
      </c>
      <c r="G6" s="90">
        <v>2</v>
      </c>
      <c r="H6" s="90">
        <v>100</v>
      </c>
      <c r="I6" s="90" t="s">
        <v>172</v>
      </c>
      <c r="J6" s="90">
        <v>191</v>
      </c>
      <c r="K6" s="91">
        <v>37</v>
      </c>
      <c r="L6" s="101">
        <f>E6-F6</f>
        <v>139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900</v>
      </c>
      <c r="F7" s="90">
        <v>862</v>
      </c>
      <c r="G7" s="90"/>
      <c r="H7" s="90">
        <v>878</v>
      </c>
      <c r="I7" s="90">
        <v>746</v>
      </c>
      <c r="J7" s="90">
        <v>22</v>
      </c>
      <c r="K7" s="91"/>
      <c r="L7" s="101">
        <f>E7-F7</f>
        <v>38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63</v>
      </c>
      <c r="F9" s="90">
        <v>49</v>
      </c>
      <c r="G9" s="90">
        <v>1</v>
      </c>
      <c r="H9" s="90">
        <v>47</v>
      </c>
      <c r="I9" s="90">
        <v>35</v>
      </c>
      <c r="J9" s="90">
        <v>16</v>
      </c>
      <c r="K9" s="91"/>
      <c r="L9" s="101">
        <f>E9-F9</f>
        <v>14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5</v>
      </c>
      <c r="F10" s="90">
        <v>4</v>
      </c>
      <c r="G10" s="90"/>
      <c r="H10" s="90">
        <v>1</v>
      </c>
      <c r="I10" s="90"/>
      <c r="J10" s="90">
        <v>4</v>
      </c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31</v>
      </c>
      <c r="F12" s="90">
        <v>30</v>
      </c>
      <c r="G12" s="90"/>
      <c r="H12" s="90">
        <v>31</v>
      </c>
      <c r="I12" s="90">
        <v>29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</v>
      </c>
      <c r="F13" s="90"/>
      <c r="G13" s="90"/>
      <c r="H13" s="90">
        <v>2</v>
      </c>
      <c r="I13" s="90">
        <v>1</v>
      </c>
      <c r="J13" s="90"/>
      <c r="K13" s="91"/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1293</v>
      </c>
      <c r="F15" s="104">
        <f>SUM(F6:F14)</f>
        <v>1098</v>
      </c>
      <c r="G15" s="104">
        <f>SUM(G6:G14)</f>
        <v>3</v>
      </c>
      <c r="H15" s="104">
        <f>SUM(H6:H14)</f>
        <v>1059</v>
      </c>
      <c r="I15" s="104">
        <f>SUM(I6:I14)</f>
        <v>811</v>
      </c>
      <c r="J15" s="104">
        <f>SUM(J6:J14)</f>
        <v>234</v>
      </c>
      <c r="K15" s="104">
        <f>SUM(K6:K14)</f>
        <v>37</v>
      </c>
      <c r="L15" s="101">
        <f>E15-F15</f>
        <v>195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41</v>
      </c>
      <c r="F16" s="92">
        <v>35</v>
      </c>
      <c r="G16" s="92"/>
      <c r="H16" s="92">
        <v>35</v>
      </c>
      <c r="I16" s="92">
        <v>33</v>
      </c>
      <c r="J16" s="92">
        <v>6</v>
      </c>
      <c r="K16" s="91"/>
      <c r="L16" s="101">
        <f>E16-F16</f>
        <v>6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40</v>
      </c>
      <c r="F17" s="92">
        <v>33</v>
      </c>
      <c r="G17" s="92"/>
      <c r="H17" s="92">
        <v>34</v>
      </c>
      <c r="I17" s="92">
        <v>32</v>
      </c>
      <c r="J17" s="92">
        <v>6</v>
      </c>
      <c r="K17" s="91">
        <v>1</v>
      </c>
      <c r="L17" s="101">
        <f>E17-F17</f>
        <v>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</v>
      </c>
      <c r="F19" s="91">
        <v>2</v>
      </c>
      <c r="G19" s="91"/>
      <c r="H19" s="91">
        <v>2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50</v>
      </c>
      <c r="F24" s="91">
        <v>41</v>
      </c>
      <c r="G24" s="91"/>
      <c r="H24" s="91">
        <v>38</v>
      </c>
      <c r="I24" s="91">
        <v>34</v>
      </c>
      <c r="J24" s="91">
        <v>12</v>
      </c>
      <c r="K24" s="91">
        <v>1</v>
      </c>
      <c r="L24" s="101">
        <f>E24-F24</f>
        <v>9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43</v>
      </c>
      <c r="F25" s="91">
        <v>34</v>
      </c>
      <c r="G25" s="91"/>
      <c r="H25" s="91">
        <v>35</v>
      </c>
      <c r="I25" s="91">
        <v>29</v>
      </c>
      <c r="J25" s="91">
        <v>8</v>
      </c>
      <c r="K25" s="91"/>
      <c r="L25" s="101">
        <f>E25-F25</f>
        <v>9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5</v>
      </c>
      <c r="F26" s="91">
        <v>4</v>
      </c>
      <c r="G26" s="91"/>
      <c r="H26" s="91">
        <v>5</v>
      </c>
      <c r="I26" s="91">
        <v>2</v>
      </c>
      <c r="J26" s="91"/>
      <c r="K26" s="91"/>
      <c r="L26" s="101">
        <f>E26-F26</f>
        <v>1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382</v>
      </c>
      <c r="F27" s="91">
        <v>340</v>
      </c>
      <c r="G27" s="91"/>
      <c r="H27" s="91">
        <v>327</v>
      </c>
      <c r="I27" s="91">
        <v>286</v>
      </c>
      <c r="J27" s="91">
        <v>55</v>
      </c>
      <c r="K27" s="91"/>
      <c r="L27" s="101">
        <f>E27-F27</f>
        <v>42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651</v>
      </c>
      <c r="F28" s="91">
        <v>286</v>
      </c>
      <c r="G28" s="91"/>
      <c r="H28" s="91">
        <v>410</v>
      </c>
      <c r="I28" s="91">
        <v>319</v>
      </c>
      <c r="J28" s="91">
        <v>241</v>
      </c>
      <c r="K28" s="91">
        <v>16</v>
      </c>
      <c r="L28" s="101">
        <f>E28-F28</f>
        <v>365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32</v>
      </c>
      <c r="F29" s="91">
        <v>32</v>
      </c>
      <c r="G29" s="91"/>
      <c r="H29" s="91">
        <v>29</v>
      </c>
      <c r="I29" s="91">
        <v>26</v>
      </c>
      <c r="J29" s="91">
        <v>3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35</v>
      </c>
      <c r="F30" s="91">
        <v>26</v>
      </c>
      <c r="G30" s="91"/>
      <c r="H30" s="91">
        <v>27</v>
      </c>
      <c r="I30" s="91">
        <v>27</v>
      </c>
      <c r="J30" s="91">
        <v>8</v>
      </c>
      <c r="K30" s="91"/>
      <c r="L30" s="101">
        <f>E30-F30</f>
        <v>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3</v>
      </c>
      <c r="F31" s="91">
        <v>2</v>
      </c>
      <c r="G31" s="91"/>
      <c r="H31" s="91">
        <v>2</v>
      </c>
      <c r="I31" s="91">
        <v>1</v>
      </c>
      <c r="J31" s="91">
        <v>1</v>
      </c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/>
      <c r="G35" s="91"/>
      <c r="H35" s="91">
        <v>1</v>
      </c>
      <c r="I35" s="91">
        <v>1</v>
      </c>
      <c r="J35" s="91"/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23</v>
      </c>
      <c r="F36" s="91">
        <v>20</v>
      </c>
      <c r="G36" s="91"/>
      <c r="H36" s="91">
        <v>22</v>
      </c>
      <c r="I36" s="91">
        <v>9</v>
      </c>
      <c r="J36" s="91">
        <v>1</v>
      </c>
      <c r="K36" s="91"/>
      <c r="L36" s="101">
        <f>E36-F36</f>
        <v>3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2</v>
      </c>
      <c r="F37" s="91">
        <v>2</v>
      </c>
      <c r="G37" s="91"/>
      <c r="H37" s="91">
        <v>1</v>
      </c>
      <c r="I37" s="91"/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870</v>
      </c>
      <c r="F40" s="91">
        <v>473</v>
      </c>
      <c r="G40" s="91"/>
      <c r="H40" s="91">
        <v>552</v>
      </c>
      <c r="I40" s="91">
        <v>389</v>
      </c>
      <c r="J40" s="91">
        <v>318</v>
      </c>
      <c r="K40" s="91">
        <v>16</v>
      </c>
      <c r="L40" s="101">
        <f>E40-F40</f>
        <v>397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447</v>
      </c>
      <c r="F41" s="91">
        <v>427</v>
      </c>
      <c r="G41" s="91"/>
      <c r="H41" s="91">
        <v>366</v>
      </c>
      <c r="I41" s="91" t="s">
        <v>172</v>
      </c>
      <c r="J41" s="91">
        <v>81</v>
      </c>
      <c r="K41" s="91"/>
      <c r="L41" s="101">
        <f>E41-F41</f>
        <v>20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</v>
      </c>
      <c r="F43" s="91">
        <v>3</v>
      </c>
      <c r="G43" s="91"/>
      <c r="H43" s="91">
        <v>3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69"/>
      <c r="B44" s="118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450</v>
      </c>
      <c r="F45" s="91">
        <f aca="true" t="shared" si="0" ref="F45:K45">F41+F43+F44</f>
        <v>430</v>
      </c>
      <c r="G45" s="91">
        <f t="shared" si="0"/>
        <v>0</v>
      </c>
      <c r="H45" s="91">
        <f t="shared" si="0"/>
        <v>369</v>
      </c>
      <c r="I45" s="91">
        <f>I43+I44</f>
        <v>1</v>
      </c>
      <c r="J45" s="91">
        <f t="shared" si="0"/>
        <v>81</v>
      </c>
      <c r="K45" s="91">
        <f t="shared" si="0"/>
        <v>0</v>
      </c>
      <c r="L45" s="101">
        <f>E45-F45</f>
        <v>20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2663</v>
      </c>
      <c r="F46" s="91">
        <f aca="true" t="shared" si="1" ref="F46:K46">F15+F24+F40+F45</f>
        <v>2042</v>
      </c>
      <c r="G46" s="91">
        <f t="shared" si="1"/>
        <v>3</v>
      </c>
      <c r="H46" s="91">
        <f t="shared" si="1"/>
        <v>2018</v>
      </c>
      <c r="I46" s="91">
        <f t="shared" si="1"/>
        <v>1235</v>
      </c>
      <c r="J46" s="91">
        <f t="shared" si="1"/>
        <v>645</v>
      </c>
      <c r="K46" s="91">
        <f t="shared" si="1"/>
        <v>54</v>
      </c>
      <c r="L46" s="101">
        <f>E46-F46</f>
        <v>621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&amp;LBA57CE33&amp;CФорма № 1-мзс, Підрозділ: Коростишівський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8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180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10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38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18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19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5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5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20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127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49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38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3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64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20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20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20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 alignWithMargins="0">
    <oddFooter>&amp;LBA57CE33&amp;CФорма № 1-мзс, Підрозділ: Коростишівський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102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16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20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3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8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300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75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8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10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48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5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83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583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287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/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67956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105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991</v>
      </c>
      <c r="F55" s="96">
        <v>56</v>
      </c>
      <c r="G55" s="96">
        <v>5</v>
      </c>
      <c r="H55" s="96">
        <v>3</v>
      </c>
      <c r="I55" s="96">
        <v>4</v>
      </c>
    </row>
    <row r="56" spans="1:9" ht="13.5" customHeight="1">
      <c r="A56" s="286" t="s">
        <v>31</v>
      </c>
      <c r="B56" s="286"/>
      <c r="C56" s="286"/>
      <c r="D56" s="286"/>
      <c r="E56" s="96">
        <v>26</v>
      </c>
      <c r="F56" s="96">
        <v>12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256</v>
      </c>
      <c r="F57" s="96">
        <v>270</v>
      </c>
      <c r="G57" s="96">
        <v>22</v>
      </c>
      <c r="H57" s="96">
        <v>3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365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767</v>
      </c>
      <c r="G62" s="129">
        <v>4447819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531</v>
      </c>
      <c r="G63" s="128">
        <v>3350062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236</v>
      </c>
      <c r="G64" s="128">
        <v>1097757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179</v>
      </c>
      <c r="G65" s="127">
        <v>103524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&amp;LBA57CE33&amp;CФорма № 1-мзс, Підрозділ: Коростишівський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8.372093023255815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15.811965811965813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8.333333333333334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5.031446540880503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98.82468168462292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403.6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532.6</v>
      </c>
    </row>
    <row r="11" spans="1:4" ht="16.5" customHeight="1">
      <c r="A11" s="202" t="s">
        <v>63</v>
      </c>
      <c r="B11" s="204"/>
      <c r="C11" s="14">
        <v>9</v>
      </c>
      <c r="D11" s="94">
        <v>57</v>
      </c>
    </row>
    <row r="12" spans="1:4" ht="16.5" customHeight="1">
      <c r="A12" s="311" t="s">
        <v>106</v>
      </c>
      <c r="B12" s="311"/>
      <c r="C12" s="14">
        <v>10</v>
      </c>
      <c r="D12" s="94">
        <v>29</v>
      </c>
    </row>
    <row r="13" spans="1:4" ht="16.5" customHeight="1">
      <c r="A13" s="311" t="s">
        <v>31</v>
      </c>
      <c r="B13" s="311"/>
      <c r="C13" s="14">
        <v>11</v>
      </c>
      <c r="D13" s="94">
        <v>63</v>
      </c>
    </row>
    <row r="14" spans="1:4" ht="16.5" customHeight="1">
      <c r="A14" s="311" t="s">
        <v>107</v>
      </c>
      <c r="B14" s="311"/>
      <c r="C14" s="14">
        <v>12</v>
      </c>
      <c r="D14" s="94">
        <v>136</v>
      </c>
    </row>
    <row r="15" spans="1:4" ht="16.5" customHeight="1">
      <c r="A15" s="311" t="s">
        <v>111</v>
      </c>
      <c r="B15" s="311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&amp;LBA57CE33&amp;CФорма № 1-мзс, Підрозділ: Коростишівський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2019-07-12T07:34:08Z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BA57CE33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